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c5d351a8bffed5/Karl-Oskar Designsstudio/2 ECY/Elkollo/Arrangörsmaterial/"/>
    </mc:Choice>
  </mc:AlternateContent>
  <xr:revisionPtr revIDLastSave="561" documentId="8_{E4DCAE7E-F842-4048-83F4-6C655AB09D63}" xr6:coauthVersionLast="47" xr6:coauthVersionMax="47" xr10:uidLastSave="{3900F969-EA8A-44FD-B30E-8722396848FD}"/>
  <bookViews>
    <workbookView xWindow="-120" yWindow="-120" windowWidth="38640" windowHeight="21120" xr2:uid="{F965A3D9-EA89-4885-8931-90D7152186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I55" i="1" s="1"/>
  <c r="E53" i="1"/>
  <c r="I53" i="1" s="1"/>
  <c r="E51" i="1"/>
  <c r="E49" i="1"/>
  <c r="E30" i="1"/>
  <c r="I30" i="1" s="1"/>
  <c r="E39" i="1"/>
  <c r="I39" i="1" s="1"/>
  <c r="E34" i="1"/>
  <c r="I34" i="1" s="1"/>
  <c r="E33" i="1"/>
  <c r="I33" i="1" s="1"/>
  <c r="E35" i="1"/>
  <c r="E36" i="1"/>
  <c r="E26" i="1"/>
  <c r="I26" i="1" s="1"/>
  <c r="E46" i="1"/>
  <c r="I46" i="1" s="1"/>
  <c r="E24" i="1"/>
  <c r="I24" i="1" s="1"/>
  <c r="E23" i="1"/>
  <c r="E47" i="1"/>
  <c r="I47" i="1" s="1"/>
  <c r="E22" i="1"/>
  <c r="I22" i="1" s="1"/>
  <c r="E32" i="1"/>
  <c r="I32" i="1" s="1"/>
  <c r="E42" i="1"/>
  <c r="E45" i="1"/>
  <c r="E20" i="1"/>
  <c r="I20" i="1" s="1"/>
  <c r="E37" i="1"/>
  <c r="I37" i="1" s="1"/>
  <c r="E18" i="1"/>
  <c r="E9" i="1"/>
  <c r="I9" i="1" s="1"/>
  <c r="E12" i="1"/>
  <c r="E15" i="1"/>
  <c r="I15" i="1" s="1"/>
  <c r="E16" i="1"/>
  <c r="I16" i="1" s="1"/>
  <c r="E13" i="1"/>
  <c r="I13" i="1" s="1"/>
  <c r="E14" i="1"/>
  <c r="I14" i="1" s="1"/>
  <c r="E10" i="1"/>
  <c r="I10" i="1" s="1"/>
  <c r="E8" i="1"/>
  <c r="I11" i="1"/>
  <c r="I17" i="1"/>
  <c r="I41" i="1"/>
  <c r="I40" i="1"/>
  <c r="I29" i="1"/>
  <c r="I31" i="1"/>
  <c r="I44" i="1"/>
  <c r="I48" i="1"/>
  <c r="I28" i="1"/>
  <c r="I27" i="1"/>
  <c r="I25" i="1"/>
  <c r="I43" i="1"/>
  <c r="I49" i="1"/>
  <c r="I38" i="1"/>
  <c r="I52" i="1"/>
  <c r="E7" i="1"/>
  <c r="I7" i="1" s="1"/>
  <c r="I12" i="1"/>
  <c r="I51" i="1"/>
  <c r="I35" i="1"/>
  <c r="I36" i="1"/>
  <c r="I23" i="1"/>
  <c r="I42" i="1"/>
  <c r="I45" i="1"/>
  <c r="I8" i="1"/>
  <c r="I18" i="1"/>
</calcChain>
</file>

<file path=xl/sharedStrings.xml><?xml version="1.0" encoding="utf-8"?>
<sst xmlns="http://schemas.openxmlformats.org/spreadsheetml/2006/main" count="154" uniqueCount="74">
  <si>
    <t>Artikel</t>
  </si>
  <si>
    <t>Inköpsställe</t>
  </si>
  <si>
    <t>Beställt antal</t>
  </si>
  <si>
    <t>Kretsbollar</t>
  </si>
  <si>
    <t>Sagitta.se</t>
  </si>
  <si>
    <t>Motorer 3V</t>
  </si>
  <si>
    <t>Summerhögtalare</t>
  </si>
  <si>
    <t xml:space="preserve">Batterier AA </t>
  </si>
  <si>
    <t>Batterihållare</t>
  </si>
  <si>
    <t>Kablar med krokodilklämma</t>
  </si>
  <si>
    <t>Rulle kopplingsgråd</t>
  </si>
  <si>
    <t>Pincett</t>
  </si>
  <si>
    <t>Kontorsgiganten.se</t>
  </si>
  <si>
    <t>makeymakey.com</t>
  </si>
  <si>
    <t>Led-värmeljus</t>
  </si>
  <si>
    <t>Kartong 220g 9 färger</t>
  </si>
  <si>
    <t>Artikelnummer</t>
  </si>
  <si>
    <t>Kraftpapper rulle</t>
  </si>
  <si>
    <t>Plastögon vita/svarta</t>
  </si>
  <si>
    <t>förp</t>
  </si>
  <si>
    <t>rulle</t>
  </si>
  <si>
    <t>Aluminiumfolie</t>
  </si>
  <si>
    <t>Papper 80g 10 färger 250</t>
  </si>
  <si>
    <t>st</t>
  </si>
  <si>
    <t>Metallgem ofärgade 32mm</t>
  </si>
  <si>
    <t>Papper 90g vitt 500st</t>
  </si>
  <si>
    <t>Tuschpennor</t>
  </si>
  <si>
    <t>Sharpies Permanenta</t>
  </si>
  <si>
    <t>SHR2157681</t>
  </si>
  <si>
    <t>Blyertspennor</t>
  </si>
  <si>
    <t>Saxar</t>
  </si>
  <si>
    <t>Brytbladskniv</t>
  </si>
  <si>
    <t>Linjal</t>
  </si>
  <si>
    <t>Limstift</t>
  </si>
  <si>
    <t>Limpistol</t>
  </si>
  <si>
    <t>Limstavar</t>
  </si>
  <si>
    <t>Packtejp genomskinlig</t>
  </si>
  <si>
    <t>Kontorstejp</t>
  </si>
  <si>
    <t>rullar</t>
  </si>
  <si>
    <t>Gatukritor</t>
  </si>
  <si>
    <t>Fotboll</t>
  </si>
  <si>
    <t>Bordtennisrack</t>
  </si>
  <si>
    <t>st eller fler</t>
  </si>
  <si>
    <t>Wellpapp</t>
  </si>
  <si>
    <t>Play-doh/leklera</t>
  </si>
  <si>
    <t>Najtråd</t>
  </si>
  <si>
    <t>Förvaringslåda för deltagare</t>
  </si>
  <si>
    <t>Förvaringslåda för material</t>
  </si>
  <si>
    <t>701.029.72</t>
  </si>
  <si>
    <t>401.029.78</t>
  </si>
  <si>
    <t>Samla från återvinning</t>
  </si>
  <si>
    <t>Pingisbollar</t>
  </si>
  <si>
    <t>ARDS10130X</t>
  </si>
  <si>
    <t>STA1105B</t>
  </si>
  <si>
    <t>Blyertspennor Mjuka 5B</t>
  </si>
  <si>
    <t>Pappersklämmor 32mm</t>
  </si>
  <si>
    <t>Påsnitar metall 45mm</t>
  </si>
  <si>
    <t>Ikea</t>
  </si>
  <si>
    <t>Eltejp 5-pack</t>
  </si>
  <si>
    <t>Lysdioder 5mm Grön</t>
  </si>
  <si>
    <t>Lysdioder 5mm Röd</t>
  </si>
  <si>
    <t>Lysdioder 5mm Gul</t>
  </si>
  <si>
    <t>Makey Makey Classic</t>
  </si>
  <si>
    <t>Enhet</t>
  </si>
  <si>
    <t>Beräknat</t>
  </si>
  <si>
    <t>Materiallista</t>
  </si>
  <si>
    <t>Biltema</t>
  </si>
  <si>
    <t>29-650</t>
  </si>
  <si>
    <t>Aluminiumtejp</t>
  </si>
  <si>
    <t>Antal deltagare på ert Elkollo</t>
  </si>
  <si>
    <t xml:space="preserve">  &lt;-- Fyll i här så räknas listan om</t>
  </si>
  <si>
    <t>Öronproppar</t>
  </si>
  <si>
    <t>Att beställa</t>
  </si>
  <si>
    <t>Befintligt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</si>
</sst>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Barlow"/>
    </font>
    <font>
      <sz val="10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9DC9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D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2</xdr:col>
      <xdr:colOff>559174</xdr:colOff>
      <xdr:row>0</xdr:row>
      <xdr:rowOff>847725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5B62A68-571D-499D-95E1-9627FE4E2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12" b="24119"/>
        <a:stretch/>
      </xdr:blipFill>
      <xdr:spPr>
        <a:xfrm>
          <a:off x="161925" y="104775"/>
          <a:ext cx="2343150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5BCF-BADB-4ED5-9596-5D0FE80908E6}">
  <dimension ref="B1:I59"/>
  <sheetViews>
    <sheetView tabSelected="1" topLeftCell="A3" zoomScale="115" zoomScaleNormal="115" workbookViewId="0">
      <selection activeCell="M44" sqref="M44"/>
    </sheetView>
  </sheetViews>
  <sheetFormatPr defaultRowHeight="14.25" x14ac:dyDescent="0.25"/>
  <cols>
    <col min="1" max="1" width="3.85546875" style="4" customWidth="1"/>
    <col min="2" max="2" width="27.42578125" style="4" customWidth="1"/>
    <col min="3" max="3" width="13.5703125" style="2" customWidth="1"/>
    <col min="4" max="4" width="21.28515625" style="2" customWidth="1"/>
    <col min="5" max="5" width="10.7109375" style="3" customWidth="1"/>
    <col min="6" max="6" width="10.7109375" style="2" customWidth="1"/>
    <col min="7" max="9" width="13.42578125" style="2" customWidth="1"/>
    <col min="10" max="10" width="4.85546875" style="4" customWidth="1"/>
    <col min="11" max="16384" width="9.140625" style="4"/>
  </cols>
  <sheetData>
    <row r="1" spans="2:9" ht="69.75" customHeight="1" x14ac:dyDescent="0.25">
      <c r="B1" s="1"/>
    </row>
    <row r="2" spans="2:9" x14ac:dyDescent="0.25">
      <c r="B2" s="1" t="s">
        <v>65</v>
      </c>
    </row>
    <row r="3" spans="2:9" x14ac:dyDescent="0.25">
      <c r="C3" s="5"/>
    </row>
    <row r="4" spans="2:9" x14ac:dyDescent="0.25">
      <c r="B4" s="6" t="s">
        <v>69</v>
      </c>
      <c r="C4" s="7">
        <v>15</v>
      </c>
      <c r="D4" s="8" t="s">
        <v>70</v>
      </c>
    </row>
    <row r="6" spans="2:9" x14ac:dyDescent="0.25">
      <c r="B6" s="9" t="s">
        <v>0</v>
      </c>
      <c r="C6" s="10" t="s">
        <v>16</v>
      </c>
      <c r="D6" s="10" t="s">
        <v>1</v>
      </c>
      <c r="E6" s="11" t="s">
        <v>64</v>
      </c>
      <c r="F6" s="10" t="s">
        <v>63</v>
      </c>
      <c r="G6" s="10" t="s">
        <v>73</v>
      </c>
      <c r="H6" s="10" t="s">
        <v>2</v>
      </c>
      <c r="I6" s="10" t="s">
        <v>72</v>
      </c>
    </row>
    <row r="7" spans="2:9" x14ac:dyDescent="0.25">
      <c r="B7" s="12" t="s">
        <v>7</v>
      </c>
      <c r="C7" s="13">
        <v>98206</v>
      </c>
      <c r="D7" s="13" t="s">
        <v>4</v>
      </c>
      <c r="E7" s="14">
        <f>60/15*C4</f>
        <v>60</v>
      </c>
      <c r="F7" s="13" t="s">
        <v>23</v>
      </c>
      <c r="G7" s="13"/>
      <c r="H7" s="13"/>
      <c r="I7" s="14">
        <f>E7-G7-H7</f>
        <v>60</v>
      </c>
    </row>
    <row r="8" spans="2:9" x14ac:dyDescent="0.25">
      <c r="B8" s="12" t="s">
        <v>8</v>
      </c>
      <c r="C8" s="13">
        <v>99214</v>
      </c>
      <c r="D8" s="13" t="s">
        <v>4</v>
      </c>
      <c r="E8" s="14">
        <f>$C$4</f>
        <v>15</v>
      </c>
      <c r="F8" s="13" t="s">
        <v>23</v>
      </c>
      <c r="G8" s="13"/>
      <c r="H8" s="13"/>
      <c r="I8" s="14">
        <f>E8-G8-H8</f>
        <v>15</v>
      </c>
    </row>
    <row r="9" spans="2:9" x14ac:dyDescent="0.25">
      <c r="B9" s="12" t="s">
        <v>58</v>
      </c>
      <c r="C9" s="13">
        <v>97645</v>
      </c>
      <c r="D9" s="13" t="s">
        <v>4</v>
      </c>
      <c r="E9" s="14">
        <f>2/15*$C$4</f>
        <v>2</v>
      </c>
      <c r="F9" s="13" t="s">
        <v>20</v>
      </c>
      <c r="G9" s="13"/>
      <c r="H9" s="13"/>
      <c r="I9" s="14">
        <f>E9-G9-H9</f>
        <v>2</v>
      </c>
    </row>
    <row r="10" spans="2:9" x14ac:dyDescent="0.25">
      <c r="B10" s="12" t="s">
        <v>9</v>
      </c>
      <c r="C10" s="13">
        <v>78553</v>
      </c>
      <c r="D10" s="13" t="s">
        <v>4</v>
      </c>
      <c r="E10" s="14">
        <f>90/15*$C$4</f>
        <v>90</v>
      </c>
      <c r="F10" s="13" t="s">
        <v>23</v>
      </c>
      <c r="G10" s="13"/>
      <c r="H10" s="13"/>
      <c r="I10" s="14">
        <f>E10-G10-H10</f>
        <v>90</v>
      </c>
    </row>
    <row r="11" spans="2:9" x14ac:dyDescent="0.25">
      <c r="B11" s="12" t="s">
        <v>3</v>
      </c>
      <c r="C11" s="13">
        <v>77912</v>
      </c>
      <c r="D11" s="13" t="s">
        <v>4</v>
      </c>
      <c r="E11" s="14">
        <v>2</v>
      </c>
      <c r="F11" s="13" t="s">
        <v>23</v>
      </c>
      <c r="G11" s="13"/>
      <c r="H11" s="13"/>
      <c r="I11" s="14">
        <f>E11-G11-H11</f>
        <v>2</v>
      </c>
    </row>
    <row r="12" spans="2:9" x14ac:dyDescent="0.25">
      <c r="B12" s="12" t="s">
        <v>59</v>
      </c>
      <c r="C12" s="13">
        <v>98953</v>
      </c>
      <c r="D12" s="13" t="s">
        <v>4</v>
      </c>
      <c r="E12" s="14">
        <f>$C$4</f>
        <v>15</v>
      </c>
      <c r="F12" s="13" t="s">
        <v>23</v>
      </c>
      <c r="G12" s="13"/>
      <c r="H12" s="13"/>
      <c r="I12" s="14">
        <f>E12-G12-H12</f>
        <v>15</v>
      </c>
    </row>
    <row r="13" spans="2:9" x14ac:dyDescent="0.25">
      <c r="B13" s="12" t="s">
        <v>61</v>
      </c>
      <c r="C13" s="13">
        <v>98955</v>
      </c>
      <c r="D13" s="13" t="s">
        <v>4</v>
      </c>
      <c r="E13" s="14">
        <f>$C$4</f>
        <v>15</v>
      </c>
      <c r="F13" s="13" t="s">
        <v>23</v>
      </c>
      <c r="G13" s="13"/>
      <c r="H13" s="13"/>
      <c r="I13" s="14">
        <f>E13-G13-H13</f>
        <v>15</v>
      </c>
    </row>
    <row r="14" spans="2:9" x14ac:dyDescent="0.25">
      <c r="B14" s="12" t="s">
        <v>60</v>
      </c>
      <c r="C14" s="13">
        <v>98957</v>
      </c>
      <c r="D14" s="13" t="s">
        <v>4</v>
      </c>
      <c r="E14" s="14">
        <f>$C$4</f>
        <v>15</v>
      </c>
      <c r="F14" s="13" t="s">
        <v>23</v>
      </c>
      <c r="G14" s="13"/>
      <c r="H14" s="13"/>
      <c r="I14" s="14">
        <f>E14-G14-H14</f>
        <v>15</v>
      </c>
    </row>
    <row r="15" spans="2:9" x14ac:dyDescent="0.25">
      <c r="B15" s="12" t="s">
        <v>5</v>
      </c>
      <c r="C15" s="13">
        <v>99222</v>
      </c>
      <c r="D15" s="13" t="s">
        <v>4</v>
      </c>
      <c r="E15" s="14">
        <f>$C$4</f>
        <v>15</v>
      </c>
      <c r="F15" s="13" t="s">
        <v>23</v>
      </c>
      <c r="G15" s="13"/>
      <c r="H15" s="13"/>
      <c r="I15" s="14">
        <f>E15-G15-H15</f>
        <v>15</v>
      </c>
    </row>
    <row r="16" spans="2:9" x14ac:dyDescent="0.25">
      <c r="B16" s="12" t="s">
        <v>11</v>
      </c>
      <c r="C16" s="13">
        <v>25122</v>
      </c>
      <c r="D16" s="13" t="s">
        <v>4</v>
      </c>
      <c r="E16" s="14">
        <f>$C$4</f>
        <v>15</v>
      </c>
      <c r="F16" s="13" t="s">
        <v>23</v>
      </c>
      <c r="G16" s="13"/>
      <c r="H16" s="13"/>
      <c r="I16" s="14">
        <f>E16-G16-H16</f>
        <v>15</v>
      </c>
    </row>
    <row r="17" spans="2:9" x14ac:dyDescent="0.25">
      <c r="B17" s="12" t="s">
        <v>10</v>
      </c>
      <c r="C17" s="13">
        <v>99074</v>
      </c>
      <c r="D17" s="13" t="s">
        <v>4</v>
      </c>
      <c r="E17" s="14">
        <v>1</v>
      </c>
      <c r="F17" s="13" t="s">
        <v>23</v>
      </c>
      <c r="G17" s="13"/>
      <c r="H17" s="13"/>
      <c r="I17" s="14">
        <f>E17-G17-H17</f>
        <v>1</v>
      </c>
    </row>
    <row r="18" spans="2:9" x14ac:dyDescent="0.25">
      <c r="B18" s="12" t="s">
        <v>6</v>
      </c>
      <c r="C18" s="13">
        <v>80095</v>
      </c>
      <c r="D18" s="13" t="s">
        <v>4</v>
      </c>
      <c r="E18" s="14">
        <f>$C$4</f>
        <v>15</v>
      </c>
      <c r="F18" s="13" t="s">
        <v>23</v>
      </c>
      <c r="G18" s="13"/>
      <c r="H18" s="13"/>
      <c r="I18" s="14">
        <f>E18-G18-H18</f>
        <v>15</v>
      </c>
    </row>
    <row r="19" spans="2:9" x14ac:dyDescent="0.25">
      <c r="B19" s="12"/>
      <c r="C19" s="13"/>
      <c r="D19" s="13"/>
      <c r="E19" s="14"/>
      <c r="F19" s="13"/>
      <c r="G19" s="13"/>
      <c r="H19" s="13"/>
      <c r="I19" s="14"/>
    </row>
    <row r="20" spans="2:9" x14ac:dyDescent="0.25">
      <c r="B20" s="12" t="s">
        <v>62</v>
      </c>
      <c r="C20" s="14">
        <v>713757965125</v>
      </c>
      <c r="D20" s="13" t="s">
        <v>13</v>
      </c>
      <c r="E20" s="14">
        <f>$C$4/2</f>
        <v>7.5</v>
      </c>
      <c r="F20" s="13" t="s">
        <v>23</v>
      </c>
      <c r="G20" s="13"/>
      <c r="H20" s="13"/>
      <c r="I20" s="14">
        <f t="shared" ref="I8:I55" si="0">E20-G20-H20</f>
        <v>7.5</v>
      </c>
    </row>
    <row r="21" spans="2:9" x14ac:dyDescent="0.25">
      <c r="B21" s="12"/>
      <c r="C21" s="13"/>
      <c r="D21" s="13"/>
      <c r="E21" s="14"/>
      <c r="F21" s="13"/>
      <c r="G21" s="13"/>
      <c r="H21" s="13"/>
      <c r="I21" s="14"/>
    </row>
    <row r="22" spans="2:9" x14ac:dyDescent="0.25">
      <c r="B22" s="12" t="s">
        <v>21</v>
      </c>
      <c r="C22" s="13">
        <v>129476</v>
      </c>
      <c r="D22" s="13" t="s">
        <v>12</v>
      </c>
      <c r="E22" s="14">
        <f>3/15*$C$4</f>
        <v>3</v>
      </c>
      <c r="F22" s="13" t="s">
        <v>20</v>
      </c>
      <c r="G22" s="13"/>
      <c r="H22" s="13"/>
      <c r="I22" s="14">
        <f>E22-G22-H22</f>
        <v>3</v>
      </c>
    </row>
    <row r="23" spans="2:9" x14ac:dyDescent="0.25">
      <c r="B23" s="12" t="s">
        <v>29</v>
      </c>
      <c r="C23" s="13">
        <v>2211103</v>
      </c>
      <c r="D23" s="13" t="s">
        <v>12</v>
      </c>
      <c r="E23" s="14">
        <f>$C$4</f>
        <v>15</v>
      </c>
      <c r="F23" s="13" t="s">
        <v>23</v>
      </c>
      <c r="G23" s="13"/>
      <c r="H23" s="13"/>
      <c r="I23" s="14">
        <f>E23-G23-H23</f>
        <v>15</v>
      </c>
    </row>
    <row r="24" spans="2:9" x14ac:dyDescent="0.25">
      <c r="B24" s="12" t="s">
        <v>54</v>
      </c>
      <c r="C24" s="13" t="s">
        <v>53</v>
      </c>
      <c r="D24" s="13" t="s">
        <v>12</v>
      </c>
      <c r="E24" s="14">
        <f>$C$4/2</f>
        <v>7.5</v>
      </c>
      <c r="F24" s="13" t="s">
        <v>23</v>
      </c>
      <c r="G24" s="13"/>
      <c r="H24" s="13"/>
      <c r="I24" s="14">
        <f>E24-G24-H24</f>
        <v>7.5</v>
      </c>
    </row>
    <row r="25" spans="2:9" x14ac:dyDescent="0.25">
      <c r="B25" s="12" t="s">
        <v>41</v>
      </c>
      <c r="C25" s="13">
        <v>271765</v>
      </c>
      <c r="D25" s="13" t="s">
        <v>12</v>
      </c>
      <c r="E25" s="14">
        <v>4</v>
      </c>
      <c r="F25" s="13" t="s">
        <v>42</v>
      </c>
      <c r="G25" s="13"/>
      <c r="H25" s="13"/>
      <c r="I25" s="14">
        <f>E25-G25-H25</f>
        <v>4</v>
      </c>
    </row>
    <row r="26" spans="2:9" x14ac:dyDescent="0.25">
      <c r="B26" s="12" t="s">
        <v>31</v>
      </c>
      <c r="C26" s="13">
        <v>8560007</v>
      </c>
      <c r="D26" s="13" t="s">
        <v>12</v>
      </c>
      <c r="E26" s="14">
        <f>$C$4/3</f>
        <v>5</v>
      </c>
      <c r="F26" s="13" t="s">
        <v>23</v>
      </c>
      <c r="G26" s="13"/>
      <c r="H26" s="13"/>
      <c r="I26" s="14">
        <f>E26-G26-H26</f>
        <v>5</v>
      </c>
    </row>
    <row r="27" spans="2:9" x14ac:dyDescent="0.25">
      <c r="B27" s="12" t="s">
        <v>40</v>
      </c>
      <c r="C27" s="13">
        <v>283268</v>
      </c>
      <c r="D27" s="13" t="s">
        <v>12</v>
      </c>
      <c r="E27" s="14">
        <v>1</v>
      </c>
      <c r="F27" s="13" t="s">
        <v>23</v>
      </c>
      <c r="G27" s="13"/>
      <c r="H27" s="13"/>
      <c r="I27" s="14">
        <f>E27-G27-H27</f>
        <v>1</v>
      </c>
    </row>
    <row r="28" spans="2:9" x14ac:dyDescent="0.25">
      <c r="B28" s="12" t="s">
        <v>39</v>
      </c>
      <c r="C28" s="13">
        <v>7402065</v>
      </c>
      <c r="D28" s="13" t="s">
        <v>12</v>
      </c>
      <c r="E28" s="14">
        <v>1</v>
      </c>
      <c r="F28" s="13" t="s">
        <v>19</v>
      </c>
      <c r="G28" s="13"/>
      <c r="H28" s="13"/>
      <c r="I28" s="14">
        <f>E28-G28-H28</f>
        <v>1</v>
      </c>
    </row>
    <row r="29" spans="2:9" x14ac:dyDescent="0.25">
      <c r="B29" s="12" t="s">
        <v>15</v>
      </c>
      <c r="C29" s="13">
        <v>882640</v>
      </c>
      <c r="D29" s="13" t="s">
        <v>12</v>
      </c>
      <c r="E29" s="14">
        <v>1</v>
      </c>
      <c r="F29" s="13" t="s">
        <v>19</v>
      </c>
      <c r="G29" s="13"/>
      <c r="H29" s="13"/>
      <c r="I29" s="14">
        <f>E29-G29-H29</f>
        <v>1</v>
      </c>
    </row>
    <row r="30" spans="2:9" x14ac:dyDescent="0.25">
      <c r="B30" s="12" t="s">
        <v>37</v>
      </c>
      <c r="C30" s="13">
        <v>885388</v>
      </c>
      <c r="D30" s="13" t="s">
        <v>12</v>
      </c>
      <c r="E30" s="14">
        <f>4/15*$C$4</f>
        <v>4</v>
      </c>
      <c r="F30" s="13" t="s">
        <v>38</v>
      </c>
      <c r="G30" s="13"/>
      <c r="H30" s="13"/>
      <c r="I30" s="14">
        <f>E30-G30-H30</f>
        <v>4</v>
      </c>
    </row>
    <row r="31" spans="2:9" x14ac:dyDescent="0.25">
      <c r="B31" s="12" t="s">
        <v>17</v>
      </c>
      <c r="C31" s="13">
        <v>2580114</v>
      </c>
      <c r="D31" s="13" t="s">
        <v>12</v>
      </c>
      <c r="E31" s="14">
        <v>1</v>
      </c>
      <c r="F31" s="13" t="s">
        <v>20</v>
      </c>
      <c r="G31" s="13"/>
      <c r="H31" s="13"/>
      <c r="I31" s="14">
        <f>E31-G31-H31</f>
        <v>1</v>
      </c>
    </row>
    <row r="32" spans="2:9" x14ac:dyDescent="0.25">
      <c r="B32" s="12" t="s">
        <v>14</v>
      </c>
      <c r="C32" s="13">
        <v>199422</v>
      </c>
      <c r="D32" s="13" t="s">
        <v>12</v>
      </c>
      <c r="E32" s="14">
        <f>$C$4*2</f>
        <v>30</v>
      </c>
      <c r="F32" s="13" t="s">
        <v>23</v>
      </c>
      <c r="G32" s="13"/>
      <c r="H32" s="13"/>
      <c r="I32" s="14">
        <f>E32-G32-H32</f>
        <v>30</v>
      </c>
    </row>
    <row r="33" spans="2:9" x14ac:dyDescent="0.25">
      <c r="B33" s="12" t="s">
        <v>34</v>
      </c>
      <c r="C33" s="13">
        <v>228949</v>
      </c>
      <c r="D33" s="13" t="s">
        <v>12</v>
      </c>
      <c r="E33" s="14">
        <f>$C$4/3</f>
        <v>5</v>
      </c>
      <c r="F33" s="13" t="s">
        <v>23</v>
      </c>
      <c r="G33" s="13"/>
      <c r="H33" s="13"/>
      <c r="I33" s="14">
        <f>E33-G33-H33</f>
        <v>5</v>
      </c>
    </row>
    <row r="34" spans="2:9" x14ac:dyDescent="0.25">
      <c r="B34" s="12" t="s">
        <v>35</v>
      </c>
      <c r="C34" s="13">
        <v>269915</v>
      </c>
      <c r="D34" s="13" t="s">
        <v>12</v>
      </c>
      <c r="E34" s="14">
        <f>3*$C$4</f>
        <v>45</v>
      </c>
      <c r="F34" s="13" t="s">
        <v>23</v>
      </c>
      <c r="G34" s="13"/>
      <c r="H34" s="13"/>
      <c r="I34" s="14">
        <f>E34-G34-H34</f>
        <v>45</v>
      </c>
    </row>
    <row r="35" spans="2:9" x14ac:dyDescent="0.25">
      <c r="B35" s="12" t="s">
        <v>33</v>
      </c>
      <c r="C35" s="13">
        <v>164013</v>
      </c>
      <c r="D35" s="13" t="s">
        <v>12</v>
      </c>
      <c r="E35" s="14">
        <f>$C$4/3</f>
        <v>5</v>
      </c>
      <c r="F35" s="13" t="s">
        <v>23</v>
      </c>
      <c r="G35" s="13"/>
      <c r="H35" s="13"/>
      <c r="I35" s="14">
        <f>E35-G35-H35</f>
        <v>5</v>
      </c>
    </row>
    <row r="36" spans="2:9" x14ac:dyDescent="0.25">
      <c r="B36" s="12" t="s">
        <v>32</v>
      </c>
      <c r="C36" s="13" t="s">
        <v>52</v>
      </c>
      <c r="D36" s="13" t="s">
        <v>12</v>
      </c>
      <c r="E36" s="14">
        <f>4/15*$C$4</f>
        <v>4</v>
      </c>
      <c r="F36" s="13" t="s">
        <v>23</v>
      </c>
      <c r="G36" s="13"/>
      <c r="H36" s="13"/>
      <c r="I36" s="14">
        <f>E36-G36-H36</f>
        <v>4</v>
      </c>
    </row>
    <row r="37" spans="2:9" x14ac:dyDescent="0.25">
      <c r="B37" s="12" t="s">
        <v>24</v>
      </c>
      <c r="C37" s="13">
        <v>269291</v>
      </c>
      <c r="D37" s="13" t="s">
        <v>12</v>
      </c>
      <c r="E37" s="14">
        <f>20*$C$4</f>
        <v>300</v>
      </c>
      <c r="F37" s="13" t="s">
        <v>23</v>
      </c>
      <c r="G37" s="13"/>
      <c r="H37" s="13"/>
      <c r="I37" s="14">
        <f>E37-G37-H37</f>
        <v>300</v>
      </c>
    </row>
    <row r="38" spans="2:9" x14ac:dyDescent="0.25">
      <c r="B38" s="12" t="s">
        <v>45</v>
      </c>
      <c r="C38" s="13">
        <v>9281023</v>
      </c>
      <c r="D38" s="13" t="s">
        <v>12</v>
      </c>
      <c r="E38" s="14">
        <v>2</v>
      </c>
      <c r="F38" s="13" t="s">
        <v>38</v>
      </c>
      <c r="G38" s="13"/>
      <c r="H38" s="13"/>
      <c r="I38" s="14">
        <f>E38-G38-H38</f>
        <v>2</v>
      </c>
    </row>
    <row r="39" spans="2:9" x14ac:dyDescent="0.25">
      <c r="B39" s="12" t="s">
        <v>36</v>
      </c>
      <c r="C39" s="13">
        <v>227169</v>
      </c>
      <c r="D39" s="13" t="s">
        <v>12</v>
      </c>
      <c r="E39" s="14">
        <f>2/15*$C$4</f>
        <v>2</v>
      </c>
      <c r="F39" s="13" t="s">
        <v>38</v>
      </c>
      <c r="G39" s="13"/>
      <c r="H39" s="13"/>
      <c r="I39" s="14">
        <f>E39-G39-H39</f>
        <v>2</v>
      </c>
    </row>
    <row r="40" spans="2:9" x14ac:dyDescent="0.25">
      <c r="B40" s="12" t="s">
        <v>22</v>
      </c>
      <c r="C40" s="13">
        <v>882910</v>
      </c>
      <c r="D40" s="13" t="s">
        <v>12</v>
      </c>
      <c r="E40" s="14">
        <v>1</v>
      </c>
      <c r="F40" s="13" t="s">
        <v>19</v>
      </c>
      <c r="G40" s="13"/>
      <c r="H40" s="13"/>
      <c r="I40" s="14">
        <f>E40-G40-H40</f>
        <v>1</v>
      </c>
    </row>
    <row r="41" spans="2:9" x14ac:dyDescent="0.25">
      <c r="B41" s="12" t="s">
        <v>25</v>
      </c>
      <c r="C41" s="13"/>
      <c r="D41" s="13" t="s">
        <v>12</v>
      </c>
      <c r="E41" s="14">
        <v>1</v>
      </c>
      <c r="F41" s="13" t="s">
        <v>19</v>
      </c>
      <c r="G41" s="13"/>
      <c r="H41" s="13"/>
      <c r="I41" s="14">
        <f>E41-G41-H41</f>
        <v>1</v>
      </c>
    </row>
    <row r="42" spans="2:9" x14ac:dyDescent="0.25">
      <c r="B42" s="12" t="s">
        <v>55</v>
      </c>
      <c r="C42" s="13">
        <v>252287</v>
      </c>
      <c r="D42" s="13" t="s">
        <v>12</v>
      </c>
      <c r="E42" s="14">
        <f>250/15*$C$4</f>
        <v>250.00000000000003</v>
      </c>
      <c r="F42" s="13" t="s">
        <v>23</v>
      </c>
      <c r="G42" s="13"/>
      <c r="H42" s="13"/>
      <c r="I42" s="14">
        <f>E42-G42-H42</f>
        <v>250.00000000000003</v>
      </c>
    </row>
    <row r="43" spans="2:9" x14ac:dyDescent="0.25">
      <c r="B43" s="12" t="s">
        <v>51</v>
      </c>
      <c r="C43" s="13">
        <v>283581</v>
      </c>
      <c r="D43" s="13" t="s">
        <v>12</v>
      </c>
      <c r="E43" s="14">
        <v>1</v>
      </c>
      <c r="F43" s="13" t="s">
        <v>19</v>
      </c>
      <c r="G43" s="13"/>
      <c r="H43" s="13"/>
      <c r="I43" s="14">
        <f>E43-G43-H43</f>
        <v>1</v>
      </c>
    </row>
    <row r="44" spans="2:9" x14ac:dyDescent="0.25">
      <c r="B44" s="12" t="s">
        <v>18</v>
      </c>
      <c r="C44" s="13">
        <v>9214220</v>
      </c>
      <c r="D44" s="13" t="s">
        <v>12</v>
      </c>
      <c r="E44" s="14">
        <v>1</v>
      </c>
      <c r="F44" s="13" t="s">
        <v>19</v>
      </c>
      <c r="G44" s="13"/>
      <c r="H44" s="13"/>
      <c r="I44" s="14">
        <f>E44-G44-H44</f>
        <v>1</v>
      </c>
    </row>
    <row r="45" spans="2:9" x14ac:dyDescent="0.25">
      <c r="B45" s="12" t="s">
        <v>56</v>
      </c>
      <c r="C45" s="13">
        <v>75000928</v>
      </c>
      <c r="D45" s="13" t="s">
        <v>12</v>
      </c>
      <c r="E45" s="14">
        <f>100/15*$C$4</f>
        <v>100</v>
      </c>
      <c r="F45" s="13" t="s">
        <v>23</v>
      </c>
      <c r="G45" s="13"/>
      <c r="H45" s="13"/>
      <c r="I45" s="14">
        <f>E45-G45-H45</f>
        <v>100</v>
      </c>
    </row>
    <row r="46" spans="2:9" x14ac:dyDescent="0.25">
      <c r="B46" s="12" t="s">
        <v>30</v>
      </c>
      <c r="C46" s="13">
        <v>2363441</v>
      </c>
      <c r="D46" s="13" t="s">
        <v>12</v>
      </c>
      <c r="E46" s="14">
        <f>$C$4</f>
        <v>15</v>
      </c>
      <c r="F46" s="13" t="s">
        <v>23</v>
      </c>
      <c r="G46" s="13"/>
      <c r="H46" s="13"/>
      <c r="I46" s="14">
        <f>E46-G46-H46</f>
        <v>15</v>
      </c>
    </row>
    <row r="47" spans="2:9" x14ac:dyDescent="0.25">
      <c r="B47" s="12" t="s">
        <v>27</v>
      </c>
      <c r="C47" s="13" t="s">
        <v>28</v>
      </c>
      <c r="D47" s="13" t="s">
        <v>12</v>
      </c>
      <c r="E47" s="14">
        <f>2/15*$C$4</f>
        <v>2</v>
      </c>
      <c r="F47" s="13" t="s">
        <v>19</v>
      </c>
      <c r="G47" s="13"/>
      <c r="H47" s="13"/>
      <c r="I47" s="14">
        <f>E47-G47-H47</f>
        <v>2</v>
      </c>
    </row>
    <row r="48" spans="2:9" x14ac:dyDescent="0.25">
      <c r="B48" s="12" t="s">
        <v>26</v>
      </c>
      <c r="C48" s="13">
        <v>142758</v>
      </c>
      <c r="D48" s="13" t="s">
        <v>12</v>
      </c>
      <c r="E48" s="14">
        <v>1</v>
      </c>
      <c r="F48" s="13" t="s">
        <v>19</v>
      </c>
      <c r="G48" s="13"/>
      <c r="H48" s="13"/>
      <c r="I48" s="14">
        <f>E48-G48-H48</f>
        <v>1</v>
      </c>
    </row>
    <row r="49" spans="2:9" x14ac:dyDescent="0.25">
      <c r="B49" s="12" t="s">
        <v>71</v>
      </c>
      <c r="C49" s="13">
        <v>7596562</v>
      </c>
      <c r="D49" s="13" t="s">
        <v>12</v>
      </c>
      <c r="E49" s="14">
        <f>$C$4</f>
        <v>15</v>
      </c>
      <c r="F49" s="13" t="s">
        <v>23</v>
      </c>
      <c r="G49" s="13"/>
      <c r="H49" s="13"/>
      <c r="I49" s="14">
        <f>E49-G49-H49</f>
        <v>15</v>
      </c>
    </row>
    <row r="50" spans="2:9" x14ac:dyDescent="0.25">
      <c r="B50" s="12"/>
      <c r="C50" s="13"/>
      <c r="D50" s="13"/>
      <c r="E50" s="14"/>
      <c r="F50" s="13"/>
      <c r="G50" s="13"/>
      <c r="H50" s="13"/>
      <c r="I50" s="14"/>
    </row>
    <row r="51" spans="2:9" x14ac:dyDescent="0.25">
      <c r="B51" s="12" t="s">
        <v>46</v>
      </c>
      <c r="C51" s="13" t="s">
        <v>48</v>
      </c>
      <c r="D51" s="13" t="s">
        <v>57</v>
      </c>
      <c r="E51" s="14">
        <f>$C$4</f>
        <v>15</v>
      </c>
      <c r="F51" s="13" t="s">
        <v>23</v>
      </c>
      <c r="G51" s="13"/>
      <c r="H51" s="13"/>
      <c r="I51" s="14">
        <f>E51-G51-H51</f>
        <v>15</v>
      </c>
    </row>
    <row r="52" spans="2:9" x14ac:dyDescent="0.25">
      <c r="B52" s="12" t="s">
        <v>47</v>
      </c>
      <c r="C52" s="13" t="s">
        <v>49</v>
      </c>
      <c r="D52" s="13" t="s">
        <v>57</v>
      </c>
      <c r="E52" s="14">
        <v>10</v>
      </c>
      <c r="F52" s="13" t="s">
        <v>23</v>
      </c>
      <c r="G52" s="13"/>
      <c r="H52" s="13"/>
      <c r="I52" s="14">
        <f>E52-G52-H52</f>
        <v>10</v>
      </c>
    </row>
    <row r="53" spans="2:9" x14ac:dyDescent="0.25">
      <c r="B53" s="12" t="s">
        <v>44</v>
      </c>
      <c r="C53" s="13">
        <v>20493666</v>
      </c>
      <c r="D53" s="13" t="s">
        <v>57</v>
      </c>
      <c r="E53" s="14">
        <f>$C$4</f>
        <v>15</v>
      </c>
      <c r="F53" s="13" t="s">
        <v>23</v>
      </c>
      <c r="G53" s="13"/>
      <c r="H53" s="13"/>
      <c r="I53" s="14">
        <f>E53-G53-H53</f>
        <v>15</v>
      </c>
    </row>
    <row r="54" spans="2:9" x14ac:dyDescent="0.25">
      <c r="B54" s="12"/>
      <c r="C54" s="13"/>
      <c r="D54" s="13"/>
      <c r="E54" s="14"/>
      <c r="F54" s="13"/>
      <c r="G54" s="13"/>
      <c r="H54" s="13"/>
      <c r="I54" s="14"/>
    </row>
    <row r="55" spans="2:9" x14ac:dyDescent="0.25">
      <c r="B55" s="12" t="s">
        <v>68</v>
      </c>
      <c r="C55" s="13" t="s">
        <v>67</v>
      </c>
      <c r="D55" s="13" t="s">
        <v>66</v>
      </c>
      <c r="E55" s="14">
        <f>3/15*$C$4</f>
        <v>3</v>
      </c>
      <c r="F55" s="13" t="s">
        <v>23</v>
      </c>
      <c r="G55" s="13"/>
      <c r="H55" s="13"/>
      <c r="I55" s="14">
        <f t="shared" si="0"/>
        <v>3</v>
      </c>
    </row>
    <row r="56" spans="2:9" x14ac:dyDescent="0.25">
      <c r="B56" s="12"/>
      <c r="C56" s="13"/>
      <c r="D56" s="13"/>
      <c r="E56" s="14"/>
      <c r="F56" s="13"/>
      <c r="G56" s="13"/>
      <c r="H56" s="13"/>
      <c r="I56" s="13"/>
    </row>
    <row r="57" spans="2:9" x14ac:dyDescent="0.25">
      <c r="B57" s="12" t="s">
        <v>43</v>
      </c>
      <c r="C57" s="15" t="s">
        <v>50</v>
      </c>
      <c r="D57" s="13"/>
      <c r="E57" s="14"/>
      <c r="F57" s="13"/>
      <c r="G57" s="13"/>
      <c r="H57" s="13"/>
      <c r="I57" s="13"/>
    </row>
    <row r="58" spans="2:9" x14ac:dyDescent="0.25">
      <c r="B58" s="12"/>
      <c r="C58" s="13"/>
      <c r="D58" s="13"/>
      <c r="E58" s="14"/>
      <c r="F58" s="13"/>
      <c r="G58" s="13"/>
      <c r="H58" s="13"/>
      <c r="I58" s="13"/>
    </row>
    <row r="59" spans="2:9" x14ac:dyDescent="0.25">
      <c r="B59" s="9"/>
      <c r="C59" s="10"/>
      <c r="D59" s="10"/>
      <c r="E59" s="11"/>
      <c r="F59" s="10"/>
      <c r="G59" s="10"/>
      <c r="H59" s="10"/>
      <c r="I59" s="10"/>
    </row>
  </sheetData>
  <sortState xmlns:xlrd2="http://schemas.microsoft.com/office/spreadsheetml/2017/richdata2" ref="B51:I53">
    <sortCondition ref="B51:B53"/>
  </sortState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Karl-Oskar Ankarberg</dc:creator>
  <cp:lastModifiedBy>Karl-Oskar Ankarberg</cp:lastModifiedBy>
  <cp:lastPrinted>2024-12-05T13:49:15Z</cp:lastPrinted>
  <dcterms:created xsi:type="dcterms:W3CDTF">2024-12-05T10:27:19Z</dcterms:created>
  <dcterms:modified xsi:type="dcterms:W3CDTF">2025-01-20T08:18:41Z</dcterms:modified>
</cp:coreProperties>
</file>